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igene Dateien\Buch\Lösungen\"/>
    </mc:Choice>
  </mc:AlternateContent>
  <xr:revisionPtr revIDLastSave="0" documentId="13_ncr:1_{B59A3C98-A597-4061-A0DA-280ACCAE125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ituation 1" sheetId="1" r:id="rId1"/>
    <sheet name="Situation 2" sheetId="2" r:id="rId2"/>
    <sheet name="Situation 3" sheetId="3" r:id="rId3"/>
    <sheet name="Situation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4" l="1"/>
  <c r="B15" i="4"/>
  <c r="C15" i="4"/>
  <c r="E15" i="4" s="1"/>
  <c r="D15" i="4"/>
  <c r="A16" i="4"/>
  <c r="B16" i="4"/>
  <c r="C16" i="4"/>
  <c r="E16" i="4" s="1"/>
  <c r="D16" i="4"/>
  <c r="E14" i="4"/>
  <c r="D14" i="4"/>
  <c r="C14" i="4"/>
  <c r="B14" i="4"/>
  <c r="A14" i="4"/>
  <c r="A10" i="4"/>
  <c r="B10" i="4"/>
  <c r="C10" i="4"/>
  <c r="F10" i="4" s="1"/>
  <c r="D10" i="4"/>
  <c r="E10" i="4"/>
  <c r="A11" i="4"/>
  <c r="B11" i="4"/>
  <c r="D11" i="4" s="1"/>
  <c r="C11" i="4"/>
  <c r="E11" i="4"/>
  <c r="F11" i="4"/>
  <c r="F9" i="4"/>
  <c r="E9" i="4"/>
  <c r="D9" i="4"/>
  <c r="C9" i="4"/>
  <c r="B9" i="4"/>
  <c r="A9" i="4"/>
  <c r="H4" i="3"/>
  <c r="H5" i="3"/>
  <c r="H6" i="3"/>
  <c r="H7" i="3"/>
  <c r="H3" i="3"/>
  <c r="G3" i="3"/>
  <c r="G4" i="3"/>
  <c r="G5" i="3"/>
  <c r="G6" i="3"/>
  <c r="G7" i="3"/>
  <c r="F4" i="3"/>
  <c r="F5" i="3"/>
  <c r="F6" i="3"/>
  <c r="F7" i="3"/>
  <c r="F3" i="3"/>
  <c r="E4" i="3"/>
  <c r="E7" i="3" s="1"/>
  <c r="E5" i="3"/>
  <c r="E6" i="3"/>
  <c r="E3" i="3"/>
  <c r="B7" i="3"/>
  <c r="C7" i="3"/>
  <c r="D7" i="3"/>
  <c r="C7" i="2"/>
  <c r="D7" i="2"/>
  <c r="E7" i="2"/>
  <c r="F7" i="2"/>
  <c r="C8" i="2"/>
  <c r="D8" i="2"/>
  <c r="E8" i="2"/>
  <c r="F8" i="2"/>
  <c r="B8" i="2"/>
  <c r="B7" i="2"/>
  <c r="D6" i="2"/>
  <c r="E6" i="2"/>
  <c r="F6" i="2"/>
  <c r="C6" i="2"/>
  <c r="D5" i="2"/>
  <c r="E5" i="2"/>
  <c r="F5" i="2"/>
  <c r="C5" i="2"/>
  <c r="C4" i="2"/>
  <c r="D4" i="2"/>
  <c r="E4" i="2"/>
  <c r="F4" i="2"/>
  <c r="B4" i="2"/>
  <c r="B14" i="1"/>
  <c r="C14" i="1"/>
  <c r="D14" i="1"/>
  <c r="E14" i="1"/>
  <c r="F14" i="1"/>
  <c r="G14" i="1"/>
  <c r="H14" i="1"/>
  <c r="A11" i="1"/>
  <c r="B11" i="1"/>
  <c r="C11" i="1"/>
  <c r="D11" i="1"/>
  <c r="E11" i="1" s="1"/>
  <c r="H11" i="1" s="1"/>
  <c r="F11" i="1"/>
  <c r="G11" i="1"/>
  <c r="A12" i="1"/>
  <c r="B12" i="1"/>
  <c r="C12" i="1"/>
  <c r="D12" i="1"/>
  <c r="E12" i="1" s="1"/>
  <c r="H12" i="1" s="1"/>
  <c r="F12" i="1"/>
  <c r="G12" i="1"/>
  <c r="A13" i="1"/>
  <c r="B13" i="1"/>
  <c r="C13" i="1"/>
  <c r="D13" i="1"/>
  <c r="E13" i="1" s="1"/>
  <c r="H13" i="1" s="1"/>
  <c r="F13" i="1"/>
  <c r="G13" i="1"/>
  <c r="H10" i="1"/>
  <c r="G10" i="1"/>
  <c r="E10" i="1"/>
  <c r="C10" i="1"/>
  <c r="F10" i="1"/>
  <c r="D10" i="1"/>
  <c r="B10" i="1"/>
  <c r="B5" i="1"/>
  <c r="A10" i="1"/>
</calcChain>
</file>

<file path=xl/sharedStrings.xml><?xml version="1.0" encoding="utf-8"?>
<sst xmlns="http://schemas.openxmlformats.org/spreadsheetml/2006/main" count="70" uniqueCount="51">
  <si>
    <t>Gas</t>
  </si>
  <si>
    <t>Wasser</t>
  </si>
  <si>
    <t>Strom</t>
  </si>
  <si>
    <t>Summe:</t>
  </si>
  <si>
    <t>Gesamt-
betrag</t>
  </si>
  <si>
    <t>Anteil</t>
  </si>
  <si>
    <t>Betrag</t>
  </si>
  <si>
    <t>Kontrollsummen:</t>
  </si>
  <si>
    <t>Energieart</t>
  </si>
  <si>
    <t>Jahres-
kosten</t>
  </si>
  <si>
    <t>Veilchenweg</t>
  </si>
  <si>
    <t>Domplatz</t>
  </si>
  <si>
    <t>Deutz</t>
  </si>
  <si>
    <t>Kalk</t>
  </si>
  <si>
    <t>Filialen</t>
  </si>
  <si>
    <t>weibliche Mitarbeiter</t>
  </si>
  <si>
    <t>männliche Mitarbeiter</t>
  </si>
  <si>
    <t>Gesamtzahl der Mitarbeiter/innen</t>
  </si>
  <si>
    <t>%-Satz der weibl. Mitarbeiter/Jahr</t>
  </si>
  <si>
    <t>%-Satz der männl. Mitarbeiter/Jahr</t>
  </si>
  <si>
    <t>Veränderung im Vergleich zum Vorjahr in absoluten Zahlen</t>
  </si>
  <si>
    <t>Veränderung im Vergleich zum Vorjahr in Prozent</t>
  </si>
  <si>
    <t>Januar</t>
  </si>
  <si>
    <t>Februar</t>
  </si>
  <si>
    <t>März</t>
  </si>
  <si>
    <t>Quartalsumsatz</t>
  </si>
  <si>
    <t>Veränderungen</t>
  </si>
  <si>
    <t>Planumsatz
2. Quartal</t>
  </si>
  <si>
    <t>Feb/Jan</t>
  </si>
  <si>
    <t>März/Feb</t>
  </si>
  <si>
    <t>Gesamt:</t>
  </si>
  <si>
    <t>EINGABEBEREICH:</t>
  </si>
  <si>
    <t>Stückpreis:</t>
  </si>
  <si>
    <t>Umsatz
in Stück
Oktober</t>
  </si>
  <si>
    <t>Umsatz
in Stück
November</t>
  </si>
  <si>
    <t>Umsatz
in Stück
Dezember</t>
  </si>
  <si>
    <t>AUSGABEBEREICH:</t>
  </si>
  <si>
    <t>Umsatz
in Euro
Oktober</t>
  </si>
  <si>
    <t>Umsatz
in Euro
November</t>
  </si>
  <si>
    <t>Veränderung
zum Vormonat</t>
  </si>
  <si>
    <t>Umsatz
in Euro
Dezember</t>
  </si>
  <si>
    <t>Quartalsumsatz:</t>
  </si>
  <si>
    <t>Stück</t>
  </si>
  <si>
    <t>Euro</t>
  </si>
  <si>
    <t>Ikabo GmbH</t>
  </si>
  <si>
    <t>Elke Jung</t>
  </si>
  <si>
    <t>Josef Huber KG</t>
  </si>
  <si>
    <t>Kunden</t>
  </si>
  <si>
    <t>Rückvergütungs-satz</t>
  </si>
  <si>
    <t>Rückvergütungssatz</t>
  </si>
  <si>
    <t>Rückvergütung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</si>
</sst>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 11"/>
    </font>
    <font>
      <sz val="12"/>
      <name val="Arial 11"/>
    </font>
    <font>
      <sz val="1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9" xfId="0" applyFont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4" fontId="3" fillId="0" borderId="9" xfId="3" applyFont="1" applyBorder="1"/>
    <xf numFmtId="10" fontId="3" fillId="0" borderId="9" xfId="2" applyNumberFormat="1" applyFont="1" applyBorder="1"/>
    <xf numFmtId="44" fontId="3" fillId="3" borderId="9" xfId="3" applyFont="1" applyFill="1" applyBorder="1"/>
    <xf numFmtId="10" fontId="3" fillId="0" borderId="0" xfId="0" applyNumberFormat="1" applyFont="1"/>
    <xf numFmtId="0" fontId="4" fillId="0" borderId="0" xfId="0" applyFont="1"/>
    <xf numFmtId="0" fontId="5" fillId="0" borderId="9" xfId="0" applyFont="1" applyBorder="1"/>
    <xf numFmtId="0" fontId="5" fillId="2" borderId="9" xfId="0" applyFont="1" applyFill="1" applyBorder="1" applyAlignment="1">
      <alignment horizontal="center"/>
    </xf>
    <xf numFmtId="0" fontId="4" fillId="2" borderId="9" xfId="0" applyFont="1" applyFill="1" applyBorder="1"/>
    <xf numFmtId="0" fontId="5" fillId="2" borderId="9" xfId="2" applyNumberFormat="1" applyFont="1" applyFill="1" applyBorder="1"/>
    <xf numFmtId="0" fontId="3" fillId="4" borderId="11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4" fontId="3" fillId="0" borderId="9" xfId="1" applyFont="1" applyBorder="1" applyAlignment="1">
      <alignment vertical="center"/>
    </xf>
    <xf numFmtId="44" fontId="3" fillId="0" borderId="9" xfId="1" applyFont="1" applyBorder="1"/>
    <xf numFmtId="0" fontId="0" fillId="0" borderId="0" xfId="0" applyFont="1"/>
    <xf numFmtId="0" fontId="6" fillId="0" borderId="0" xfId="0" applyFont="1"/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6" fillId="4" borderId="0" xfId="0" applyFont="1" applyFill="1" applyBorder="1"/>
    <xf numFmtId="44" fontId="6" fillId="0" borderId="0" xfId="3" applyFont="1" applyBorder="1"/>
    <xf numFmtId="0" fontId="6" fillId="0" borderId="0" xfId="0" applyFont="1" applyBorder="1"/>
    <xf numFmtId="10" fontId="6" fillId="0" borderId="0" xfId="2" applyNumberFormat="1" applyFont="1" applyBorder="1"/>
    <xf numFmtId="0" fontId="6" fillId="3" borderId="0" xfId="0" applyNumberFormat="1" applyFont="1" applyFill="1" applyBorder="1"/>
    <xf numFmtId="0" fontId="5" fillId="3" borderId="9" xfId="0" applyNumberFormat="1" applyFont="1" applyFill="1" applyBorder="1"/>
    <xf numFmtId="0" fontId="5" fillId="3" borderId="9" xfId="2" applyNumberFormat="1" applyFont="1" applyFill="1" applyBorder="1"/>
    <xf numFmtId="0" fontId="3" fillId="3" borderId="9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10" fontId="3" fillId="3" borderId="9" xfId="2" applyNumberFormat="1" applyFont="1" applyFill="1" applyBorder="1"/>
    <xf numFmtId="10" fontId="3" fillId="3" borderId="9" xfId="0" applyNumberFormat="1" applyFont="1" applyFill="1" applyBorder="1"/>
    <xf numFmtId="44" fontId="3" fillId="3" borderId="9" xfId="0" applyNumberFormat="1" applyFont="1" applyFill="1" applyBorder="1"/>
    <xf numFmtId="44" fontId="3" fillId="3" borderId="9" xfId="1" applyFont="1" applyFill="1" applyBorder="1"/>
    <xf numFmtId="10" fontId="5" fillId="3" borderId="9" xfId="2" applyNumberFormat="1" applyFont="1" applyFill="1" applyBorder="1"/>
    <xf numFmtId="44" fontId="3" fillId="3" borderId="7" xfId="0" applyNumberFormat="1" applyFont="1" applyFill="1" applyBorder="1"/>
    <xf numFmtId="44" fontId="3" fillId="3" borderId="11" xfId="0" applyNumberFormat="1" applyFont="1" applyFill="1" applyBorder="1"/>
    <xf numFmtId="44" fontId="3" fillId="3" borderId="2" xfId="0" applyNumberFormat="1" applyFont="1" applyFill="1" applyBorder="1"/>
    <xf numFmtId="44" fontId="3" fillId="3" borderId="1" xfId="0" applyNumberFormat="1" applyFont="1" applyFill="1" applyBorder="1"/>
    <xf numFmtId="44" fontId="3" fillId="3" borderId="3" xfId="1" applyFont="1" applyFill="1" applyBorder="1"/>
    <xf numFmtId="10" fontId="3" fillId="3" borderId="12" xfId="2" applyNumberFormat="1" applyFont="1" applyFill="1" applyBorder="1"/>
    <xf numFmtId="10" fontId="3" fillId="3" borderId="13" xfId="2" applyNumberFormat="1" applyFont="1" applyFill="1" applyBorder="1"/>
    <xf numFmtId="10" fontId="3" fillId="3" borderId="14" xfId="2" applyNumberFormat="1" applyFont="1" applyFill="1" applyBorder="1"/>
    <xf numFmtId="10" fontId="3" fillId="3" borderId="11" xfId="2" applyNumberFormat="1" applyFont="1" applyFill="1" applyBorder="1"/>
    <xf numFmtId="10" fontId="3" fillId="3" borderId="2" xfId="2" applyNumberFormat="1" applyFont="1" applyFill="1" applyBorder="1"/>
    <xf numFmtId="44" fontId="3" fillId="3" borderId="5" xfId="1" applyFont="1" applyFill="1" applyBorder="1"/>
    <xf numFmtId="44" fontId="3" fillId="3" borderId="8" xfId="1" applyFont="1" applyFill="1" applyBorder="1"/>
    <xf numFmtId="44" fontId="3" fillId="3" borderId="6" xfId="1" applyFont="1" applyFill="1" applyBorder="1"/>
    <xf numFmtId="44" fontId="6" fillId="3" borderId="0" xfId="0" applyNumberFormat="1" applyFont="1" applyFill="1" applyBorder="1"/>
    <xf numFmtId="10" fontId="6" fillId="3" borderId="0" xfId="2" applyNumberFormat="1" applyFont="1" applyFill="1" applyBorder="1"/>
    <xf numFmtId="10" fontId="6" fillId="3" borderId="0" xfId="0" applyNumberFormat="1" applyFont="1" applyFill="1" applyBorder="1"/>
  </cellXfs>
  <cellStyles count="4">
    <cellStyle name="Euro" xfId="3" xr:uid="{00000000-0005-0000-0000-000000000000}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A17" sqref="A17"/>
    </sheetView>
  </sheetViews>
  <sheetFormatPr baseColWidth="10" defaultColWidth="10.85546875" defaultRowHeight="14.25"/>
  <cols>
    <col min="1" max="1" width="16.85546875" style="1" customWidth="1"/>
    <col min="2" max="2" width="13.28515625" style="1" bestFit="1" customWidth="1"/>
    <col min="3" max="3" width="12.5703125" style="1" bestFit="1" customWidth="1"/>
    <col min="4" max="4" width="11" style="1" bestFit="1" customWidth="1"/>
    <col min="5" max="5" width="12.5703125" style="1" bestFit="1" customWidth="1"/>
    <col min="6" max="6" width="11" style="1" bestFit="1" customWidth="1"/>
    <col min="7" max="7" width="12.5703125" style="1" bestFit="1" customWidth="1"/>
    <col min="8" max="8" width="16.28515625" style="1" customWidth="1"/>
    <col min="9" max="16384" width="10.85546875" style="1"/>
  </cols>
  <sheetData>
    <row r="1" spans="1:8" ht="28.5">
      <c r="A1" s="4" t="s">
        <v>8</v>
      </c>
      <c r="B1" s="5" t="s">
        <v>9</v>
      </c>
      <c r="D1" s="36" t="s">
        <v>14</v>
      </c>
      <c r="E1" s="36"/>
      <c r="F1" s="5" t="s">
        <v>0</v>
      </c>
      <c r="G1" s="4" t="s">
        <v>1</v>
      </c>
      <c r="H1" s="4" t="s">
        <v>2</v>
      </c>
    </row>
    <row r="2" spans="1:8">
      <c r="A2" s="2" t="s">
        <v>0</v>
      </c>
      <c r="B2" s="6">
        <v>6472.5</v>
      </c>
      <c r="D2" s="38" t="s">
        <v>10</v>
      </c>
      <c r="E2" s="38"/>
      <c r="F2" s="7">
        <v>0.28339999999999999</v>
      </c>
      <c r="G2" s="7">
        <v>0.27650000000000002</v>
      </c>
      <c r="H2" s="7">
        <v>0.25280000000000002</v>
      </c>
    </row>
    <row r="3" spans="1:8">
      <c r="A3" s="2" t="s">
        <v>1</v>
      </c>
      <c r="B3" s="6">
        <v>3568</v>
      </c>
      <c r="D3" s="38" t="s">
        <v>11</v>
      </c>
      <c r="E3" s="38"/>
      <c r="F3" s="7">
        <v>0.2248</v>
      </c>
      <c r="G3" s="7">
        <v>0.19650000000000001</v>
      </c>
      <c r="H3" s="7">
        <v>0.2046</v>
      </c>
    </row>
    <row r="4" spans="1:8">
      <c r="A4" s="2" t="s">
        <v>2</v>
      </c>
      <c r="B4" s="6">
        <v>3642</v>
      </c>
      <c r="D4" s="38" t="s">
        <v>12</v>
      </c>
      <c r="E4" s="38"/>
      <c r="F4" s="7">
        <v>0.26340000000000002</v>
      </c>
      <c r="G4" s="7">
        <v>0.2853</v>
      </c>
      <c r="H4" s="7">
        <v>0.29270000000000002</v>
      </c>
    </row>
    <row r="5" spans="1:8">
      <c r="A5" s="3" t="s">
        <v>3</v>
      </c>
      <c r="B5" s="8">
        <f>SUM(B2:B4)</f>
        <v>13682.5</v>
      </c>
      <c r="D5" s="38" t="s">
        <v>13</v>
      </c>
      <c r="E5" s="38"/>
      <c r="F5" s="7">
        <v>0.22839999999999999</v>
      </c>
      <c r="G5" s="7">
        <v>0.2417</v>
      </c>
      <c r="H5" s="7">
        <v>0.24990000000000001</v>
      </c>
    </row>
    <row r="6" spans="1:8">
      <c r="F6" s="9"/>
      <c r="G6" s="9"/>
      <c r="H6" s="9"/>
    </row>
    <row r="8" spans="1:8">
      <c r="A8" s="36" t="s">
        <v>14</v>
      </c>
      <c r="B8" s="37" t="s">
        <v>0</v>
      </c>
      <c r="C8" s="37"/>
      <c r="D8" s="37" t="s">
        <v>1</v>
      </c>
      <c r="E8" s="37"/>
      <c r="F8" s="37" t="s">
        <v>2</v>
      </c>
      <c r="G8" s="37"/>
      <c r="H8" s="36" t="s">
        <v>4</v>
      </c>
    </row>
    <row r="9" spans="1:8">
      <c r="A9" s="37"/>
      <c r="B9" s="4" t="s">
        <v>5</v>
      </c>
      <c r="C9" s="4" t="s">
        <v>6</v>
      </c>
      <c r="D9" s="4" t="s">
        <v>5</v>
      </c>
      <c r="E9" s="4" t="s">
        <v>6</v>
      </c>
      <c r="F9" s="4" t="s">
        <v>5</v>
      </c>
      <c r="G9" s="4" t="s">
        <v>6</v>
      </c>
      <c r="H9" s="37"/>
    </row>
    <row r="10" spans="1:8">
      <c r="A10" s="35" t="str">
        <f>D2</f>
        <v>Veilchenweg</v>
      </c>
      <c r="B10" s="53">
        <f>F2</f>
        <v>0.28339999999999999</v>
      </c>
      <c r="C10" s="55">
        <f>B$2*B10</f>
        <v>1834.3064999999999</v>
      </c>
      <c r="D10" s="53">
        <f>G2</f>
        <v>0.27650000000000002</v>
      </c>
      <c r="E10" s="56">
        <f>B$3*D10</f>
        <v>986.55200000000013</v>
      </c>
      <c r="F10" s="54">
        <f>H2</f>
        <v>0.25280000000000002</v>
      </c>
      <c r="G10" s="55">
        <f>B$4*F10</f>
        <v>920.69760000000008</v>
      </c>
      <c r="H10" s="55">
        <f>C10+E10+G10</f>
        <v>3741.5561000000002</v>
      </c>
    </row>
    <row r="11" spans="1:8">
      <c r="A11" s="35" t="str">
        <f t="shared" ref="A11:A13" si="0">D3</f>
        <v>Domplatz</v>
      </c>
      <c r="B11" s="53">
        <f t="shared" ref="B11:B13" si="1">F3</f>
        <v>0.2248</v>
      </c>
      <c r="C11" s="55">
        <f t="shared" ref="C11:C13" si="2">B$2*B11</f>
        <v>1455.018</v>
      </c>
      <c r="D11" s="53">
        <f t="shared" ref="D11:D13" si="3">G3</f>
        <v>0.19650000000000001</v>
      </c>
      <c r="E11" s="56">
        <f t="shared" ref="E11:E13" si="4">B$3*D11</f>
        <v>701.11200000000008</v>
      </c>
      <c r="F11" s="54">
        <f t="shared" ref="F11:F13" si="5">H3</f>
        <v>0.2046</v>
      </c>
      <c r="G11" s="55">
        <f t="shared" ref="G11:G13" si="6">B$4*F11</f>
        <v>745.15319999999997</v>
      </c>
      <c r="H11" s="55">
        <f t="shared" ref="H11:H13" si="7">C11+E11+G11</f>
        <v>2901.2831999999999</v>
      </c>
    </row>
    <row r="12" spans="1:8">
      <c r="A12" s="35" t="str">
        <f t="shared" si="0"/>
        <v>Deutz</v>
      </c>
      <c r="B12" s="53">
        <f t="shared" si="1"/>
        <v>0.26340000000000002</v>
      </c>
      <c r="C12" s="55">
        <f t="shared" si="2"/>
        <v>1704.8565000000001</v>
      </c>
      <c r="D12" s="53">
        <f t="shared" si="3"/>
        <v>0.2853</v>
      </c>
      <c r="E12" s="56">
        <f t="shared" si="4"/>
        <v>1017.9503999999999</v>
      </c>
      <c r="F12" s="54">
        <f t="shared" si="5"/>
        <v>0.29270000000000002</v>
      </c>
      <c r="G12" s="55">
        <f t="shared" si="6"/>
        <v>1066.0134</v>
      </c>
      <c r="H12" s="55">
        <f t="shared" si="7"/>
        <v>3788.8203000000003</v>
      </c>
    </row>
    <row r="13" spans="1:8">
      <c r="A13" s="35" t="str">
        <f t="shared" si="0"/>
        <v>Kalk</v>
      </c>
      <c r="B13" s="53">
        <f t="shared" si="1"/>
        <v>0.22839999999999999</v>
      </c>
      <c r="C13" s="55">
        <f t="shared" si="2"/>
        <v>1478.319</v>
      </c>
      <c r="D13" s="53">
        <f t="shared" si="3"/>
        <v>0.2417</v>
      </c>
      <c r="E13" s="56">
        <f t="shared" si="4"/>
        <v>862.38559999999995</v>
      </c>
      <c r="F13" s="54">
        <f t="shared" si="5"/>
        <v>0.24990000000000001</v>
      </c>
      <c r="G13" s="55">
        <f t="shared" si="6"/>
        <v>910.13580000000002</v>
      </c>
      <c r="H13" s="55">
        <f t="shared" si="7"/>
        <v>3250.8404</v>
      </c>
    </row>
    <row r="14" spans="1:8">
      <c r="A14" s="3" t="s">
        <v>7</v>
      </c>
      <c r="B14" s="54">
        <f t="shared" ref="B14:H14" si="8">SUM(B10:B13)</f>
        <v>1</v>
      </c>
      <c r="C14" s="56">
        <f t="shared" si="8"/>
        <v>6472.5</v>
      </c>
      <c r="D14" s="53">
        <f t="shared" si="8"/>
        <v>1</v>
      </c>
      <c r="E14" s="56">
        <f t="shared" si="8"/>
        <v>3568.0000000000005</v>
      </c>
      <c r="F14" s="54">
        <f t="shared" si="8"/>
        <v>1</v>
      </c>
      <c r="G14" s="56">
        <f t="shared" si="8"/>
        <v>3642</v>
      </c>
      <c r="H14" s="56">
        <f t="shared" si="8"/>
        <v>13682.5</v>
      </c>
    </row>
  </sheetData>
  <mergeCells count="10">
    <mergeCell ref="H8:H9"/>
    <mergeCell ref="D2:E2"/>
    <mergeCell ref="D3:E3"/>
    <mergeCell ref="D4:E4"/>
    <mergeCell ref="D5:E5"/>
    <mergeCell ref="D1:E1"/>
    <mergeCell ref="A8:A9"/>
    <mergeCell ref="B8:C8"/>
    <mergeCell ref="D8:E8"/>
    <mergeCell ref="F8:G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A10" sqref="A10"/>
    </sheetView>
  </sheetViews>
  <sheetFormatPr baseColWidth="10" defaultColWidth="10.85546875" defaultRowHeight="14.25"/>
  <cols>
    <col min="1" max="1" width="54.42578125" style="10" customWidth="1"/>
    <col min="2" max="16384" width="10.85546875" style="10"/>
  </cols>
  <sheetData>
    <row r="1" spans="1:6" ht="15">
      <c r="B1" s="12">
        <v>2015</v>
      </c>
      <c r="C1" s="12">
        <v>2016</v>
      </c>
      <c r="D1" s="12">
        <v>2017</v>
      </c>
      <c r="E1" s="12">
        <v>2018</v>
      </c>
      <c r="F1" s="12">
        <v>2019</v>
      </c>
    </row>
    <row r="2" spans="1:6" ht="15">
      <c r="A2" s="13" t="s">
        <v>15</v>
      </c>
      <c r="B2" s="11">
        <v>14</v>
      </c>
      <c r="C2" s="11">
        <v>15</v>
      </c>
      <c r="D2" s="11">
        <v>15</v>
      </c>
      <c r="E2" s="11">
        <v>16</v>
      </c>
      <c r="F2" s="11">
        <v>18</v>
      </c>
    </row>
    <row r="3" spans="1:6" ht="15">
      <c r="A3" s="13" t="s">
        <v>16</v>
      </c>
      <c r="B3" s="11">
        <v>24</v>
      </c>
      <c r="C3" s="11">
        <v>26</v>
      </c>
      <c r="D3" s="11">
        <v>27</v>
      </c>
      <c r="E3" s="11">
        <v>29</v>
      </c>
      <c r="F3" s="11">
        <v>29</v>
      </c>
    </row>
    <row r="4" spans="1:6" ht="15">
      <c r="A4" s="13" t="s">
        <v>17</v>
      </c>
      <c r="B4" s="33">
        <f>SUM(B2:B3)</f>
        <v>38</v>
      </c>
      <c r="C4" s="33">
        <f t="shared" ref="C4:F4" si="0">SUM(C2:C3)</f>
        <v>41</v>
      </c>
      <c r="D4" s="33">
        <f t="shared" si="0"/>
        <v>42</v>
      </c>
      <c r="E4" s="33">
        <f t="shared" si="0"/>
        <v>45</v>
      </c>
      <c r="F4" s="33">
        <f t="shared" si="0"/>
        <v>47</v>
      </c>
    </row>
    <row r="5" spans="1:6" ht="15">
      <c r="A5" s="13" t="s">
        <v>20</v>
      </c>
      <c r="B5" s="14"/>
      <c r="C5" s="34">
        <f>C4-B4</f>
        <v>3</v>
      </c>
      <c r="D5" s="34">
        <f t="shared" ref="D5:F5" si="1">D4-C4</f>
        <v>1</v>
      </c>
      <c r="E5" s="34">
        <f t="shared" si="1"/>
        <v>3</v>
      </c>
      <c r="F5" s="34">
        <f t="shared" si="1"/>
        <v>2</v>
      </c>
    </row>
    <row r="6" spans="1:6" ht="15">
      <c r="A6" s="13" t="s">
        <v>21</v>
      </c>
      <c r="B6" s="14"/>
      <c r="C6" s="57">
        <f>C5/B4</f>
        <v>7.8947368421052627E-2</v>
      </c>
      <c r="D6" s="57">
        <f t="shared" ref="D6:F6" si="2">D5/C4</f>
        <v>2.4390243902439025E-2</v>
      </c>
      <c r="E6" s="57">
        <f t="shared" si="2"/>
        <v>7.1428571428571425E-2</v>
      </c>
      <c r="F6" s="57">
        <f t="shared" si="2"/>
        <v>4.4444444444444446E-2</v>
      </c>
    </row>
    <row r="7" spans="1:6" ht="15">
      <c r="A7" s="13" t="s">
        <v>18</v>
      </c>
      <c r="B7" s="57">
        <f>B2/B$4</f>
        <v>0.36842105263157893</v>
      </c>
      <c r="C7" s="57">
        <f t="shared" ref="C7:F7" si="3">C2/C$4</f>
        <v>0.36585365853658536</v>
      </c>
      <c r="D7" s="57">
        <f t="shared" si="3"/>
        <v>0.35714285714285715</v>
      </c>
      <c r="E7" s="57">
        <f t="shared" si="3"/>
        <v>0.35555555555555557</v>
      </c>
      <c r="F7" s="57">
        <f t="shared" si="3"/>
        <v>0.38297872340425532</v>
      </c>
    </row>
    <row r="8" spans="1:6" ht="15">
      <c r="A8" s="13" t="s">
        <v>19</v>
      </c>
      <c r="B8" s="57">
        <f>B3/B$4</f>
        <v>0.63157894736842102</v>
      </c>
      <c r="C8" s="57">
        <f t="shared" ref="C8:F8" si="4">C3/C$4</f>
        <v>0.63414634146341464</v>
      </c>
      <c r="D8" s="57">
        <f t="shared" si="4"/>
        <v>0.6428571428571429</v>
      </c>
      <c r="E8" s="57">
        <f t="shared" si="4"/>
        <v>0.64444444444444449</v>
      </c>
      <c r="F8" s="57">
        <f t="shared" si="4"/>
        <v>0.61702127659574468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A9" sqref="A9"/>
    </sheetView>
  </sheetViews>
  <sheetFormatPr baseColWidth="10" defaultColWidth="10.85546875" defaultRowHeight="14.25"/>
  <cols>
    <col min="1" max="1" width="14.28515625" style="1" bestFit="1" customWidth="1"/>
    <col min="2" max="4" width="14.42578125" style="1" customWidth="1"/>
    <col min="5" max="5" width="16.140625" style="1" customWidth="1"/>
    <col min="6" max="7" width="10" style="1" customWidth="1"/>
    <col min="8" max="8" width="16.140625" style="1" customWidth="1"/>
    <col min="9" max="16384" width="10.85546875" style="1"/>
  </cols>
  <sheetData>
    <row r="1" spans="1:8">
      <c r="A1" s="43" t="s">
        <v>14</v>
      </c>
      <c r="B1" s="43" t="s">
        <v>22</v>
      </c>
      <c r="C1" s="43" t="s">
        <v>23</v>
      </c>
      <c r="D1" s="46" t="s">
        <v>24</v>
      </c>
      <c r="E1" s="48" t="s">
        <v>25</v>
      </c>
      <c r="F1" s="39" t="s">
        <v>26</v>
      </c>
      <c r="G1" s="40"/>
      <c r="H1" s="41" t="s">
        <v>27</v>
      </c>
    </row>
    <row r="2" spans="1:8" ht="15" thickBot="1">
      <c r="A2" s="44"/>
      <c r="B2" s="45"/>
      <c r="C2" s="45"/>
      <c r="D2" s="47"/>
      <c r="E2" s="49"/>
      <c r="F2" s="15" t="s">
        <v>28</v>
      </c>
      <c r="G2" s="16" t="s">
        <v>29</v>
      </c>
      <c r="H2" s="42"/>
    </row>
    <row r="3" spans="1:8">
      <c r="A3" s="18" t="s">
        <v>10</v>
      </c>
      <c r="B3" s="21">
        <v>32640</v>
      </c>
      <c r="C3" s="22">
        <v>34568</v>
      </c>
      <c r="D3" s="22">
        <v>33569</v>
      </c>
      <c r="E3" s="61">
        <f>SUM(B3:D3)</f>
        <v>100777</v>
      </c>
      <c r="F3" s="63">
        <f>C3/B3-1</f>
        <v>5.9068627450980404E-2</v>
      </c>
      <c r="G3" s="63">
        <f>D3/C3-1</f>
        <v>-2.8899560286970605E-2</v>
      </c>
      <c r="H3" s="61">
        <f>E3*110%</f>
        <v>110854.70000000001</v>
      </c>
    </row>
    <row r="4" spans="1:8">
      <c r="A4" s="19" t="s">
        <v>11</v>
      </c>
      <c r="B4" s="21">
        <v>29840</v>
      </c>
      <c r="C4" s="22">
        <v>31256</v>
      </c>
      <c r="D4" s="22">
        <v>30758</v>
      </c>
      <c r="E4" s="62">
        <f t="shared" ref="E4:E6" si="0">SUM(B4:D4)</f>
        <v>91854</v>
      </c>
      <c r="F4" s="64">
        <f t="shared" ref="F4:G7" si="1">C4/B4-1</f>
        <v>4.745308310991958E-2</v>
      </c>
      <c r="G4" s="64">
        <f t="shared" si="1"/>
        <v>-1.5932940875351909E-2</v>
      </c>
      <c r="H4" s="68">
        <f t="shared" ref="H4:H7" si="2">E4*110%</f>
        <v>101039.40000000001</v>
      </c>
    </row>
    <row r="5" spans="1:8">
      <c r="A5" s="19" t="s">
        <v>12</v>
      </c>
      <c r="B5" s="21">
        <v>17650</v>
      </c>
      <c r="C5" s="22">
        <v>16985</v>
      </c>
      <c r="D5" s="22">
        <v>19467</v>
      </c>
      <c r="E5" s="62">
        <f t="shared" si="0"/>
        <v>54102</v>
      </c>
      <c r="F5" s="64">
        <f t="shared" si="1"/>
        <v>-3.7677053824362594E-2</v>
      </c>
      <c r="G5" s="64">
        <f t="shared" si="1"/>
        <v>0.14612893729761556</v>
      </c>
      <c r="H5" s="68">
        <f t="shared" si="2"/>
        <v>59512.200000000004</v>
      </c>
    </row>
    <row r="6" spans="1:8" ht="15" thickBot="1">
      <c r="A6" s="20" t="s">
        <v>13</v>
      </c>
      <c r="B6" s="21">
        <v>21720</v>
      </c>
      <c r="C6" s="22">
        <v>20482</v>
      </c>
      <c r="D6" s="22">
        <v>22543</v>
      </c>
      <c r="E6" s="62">
        <f t="shared" si="0"/>
        <v>64745</v>
      </c>
      <c r="F6" s="65">
        <f t="shared" si="1"/>
        <v>-5.6998158379373831E-2</v>
      </c>
      <c r="G6" s="64">
        <f t="shared" si="1"/>
        <v>0.1006249389708036</v>
      </c>
      <c r="H6" s="69">
        <f t="shared" si="2"/>
        <v>71219.5</v>
      </c>
    </row>
    <row r="7" spans="1:8" ht="15" thickBot="1">
      <c r="A7" s="17" t="s">
        <v>30</v>
      </c>
      <c r="B7" s="58">
        <f t="shared" ref="B7:E7" si="3">SUM(B3:B6)</f>
        <v>101850</v>
      </c>
      <c r="C7" s="59">
        <f t="shared" si="3"/>
        <v>103291</v>
      </c>
      <c r="D7" s="59">
        <f t="shared" si="3"/>
        <v>106337</v>
      </c>
      <c r="E7" s="60">
        <f t="shared" si="3"/>
        <v>311478</v>
      </c>
      <c r="F7" s="66">
        <f t="shared" si="1"/>
        <v>1.414825724104074E-2</v>
      </c>
      <c r="G7" s="67">
        <f t="shared" si="1"/>
        <v>2.9489500537316804E-2</v>
      </c>
      <c r="H7" s="70">
        <f t="shared" si="2"/>
        <v>342625.80000000005</v>
      </c>
    </row>
  </sheetData>
  <mergeCells count="7">
    <mergeCell ref="F1:G1"/>
    <mergeCell ref="H1:H2"/>
    <mergeCell ref="A1:A2"/>
    <mergeCell ref="B1:B2"/>
    <mergeCell ref="C1:C2"/>
    <mergeCell ref="D1:D2"/>
    <mergeCell ref="E1:E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workbookViewId="0">
      <selection activeCell="A19" sqref="A19"/>
    </sheetView>
  </sheetViews>
  <sheetFormatPr baseColWidth="10" defaultColWidth="10.85546875" defaultRowHeight="15"/>
  <cols>
    <col min="1" max="3" width="15.28515625" style="23" customWidth="1"/>
    <col min="4" max="4" width="20.5703125" style="23" customWidth="1"/>
    <col min="5" max="6" width="15.28515625" style="23" customWidth="1"/>
    <col min="7" max="16384" width="10.85546875" style="23"/>
  </cols>
  <sheetData>
    <row r="1" spans="1:6">
      <c r="A1" s="51" t="s">
        <v>31</v>
      </c>
      <c r="B1" s="51"/>
      <c r="C1" s="27"/>
      <c r="D1" s="28" t="s">
        <v>32</v>
      </c>
      <c r="E1" s="29">
        <v>11.99</v>
      </c>
      <c r="F1" s="27"/>
    </row>
    <row r="2" spans="1:6" ht="42.75">
      <c r="A2" s="26" t="s">
        <v>47</v>
      </c>
      <c r="B2" s="25" t="s">
        <v>33</v>
      </c>
      <c r="C2" s="25" t="s">
        <v>34</v>
      </c>
      <c r="D2" s="25" t="s">
        <v>35</v>
      </c>
      <c r="E2" s="25" t="s">
        <v>48</v>
      </c>
      <c r="F2" s="27"/>
    </row>
    <row r="3" spans="1:6">
      <c r="A3" s="24" t="s">
        <v>44</v>
      </c>
      <c r="B3" s="30">
        <v>3124</v>
      </c>
      <c r="C3" s="30">
        <v>3452</v>
      </c>
      <c r="D3" s="30">
        <v>2412</v>
      </c>
      <c r="E3" s="31">
        <v>2.5000000000000001E-2</v>
      </c>
      <c r="F3" s="27"/>
    </row>
    <row r="4" spans="1:6">
      <c r="A4" s="24" t="s">
        <v>45</v>
      </c>
      <c r="B4" s="30">
        <v>2345</v>
      </c>
      <c r="C4" s="30">
        <v>2454</v>
      </c>
      <c r="D4" s="30">
        <v>2344</v>
      </c>
      <c r="E4" s="31">
        <v>4.1000000000000002E-2</v>
      </c>
      <c r="F4" s="27"/>
    </row>
    <row r="5" spans="1:6">
      <c r="A5" s="24" t="s">
        <v>46</v>
      </c>
      <c r="B5" s="30">
        <v>2765</v>
      </c>
      <c r="C5" s="30">
        <v>2346</v>
      </c>
      <c r="D5" s="30">
        <v>3143</v>
      </c>
      <c r="E5" s="31">
        <v>2.7E-2</v>
      </c>
      <c r="F5" s="27"/>
    </row>
    <row r="6" spans="1:6">
      <c r="A6" s="30"/>
      <c r="B6" s="30"/>
      <c r="C6" s="30"/>
      <c r="D6" s="30"/>
      <c r="E6" s="30"/>
      <c r="F6" s="27"/>
    </row>
    <row r="7" spans="1:6">
      <c r="A7" s="51" t="s">
        <v>36</v>
      </c>
      <c r="B7" s="51"/>
      <c r="C7" s="27"/>
      <c r="D7" s="27"/>
      <c r="E7" s="27"/>
      <c r="F7" s="27"/>
    </row>
    <row r="8" spans="1:6" ht="42.75">
      <c r="A8" s="26" t="s">
        <v>47</v>
      </c>
      <c r="B8" s="25" t="s">
        <v>37</v>
      </c>
      <c r="C8" s="25" t="s">
        <v>38</v>
      </c>
      <c r="D8" s="25" t="s">
        <v>39</v>
      </c>
      <c r="E8" s="25" t="s">
        <v>40</v>
      </c>
      <c r="F8" s="25" t="s">
        <v>39</v>
      </c>
    </row>
    <row r="9" spans="1:6">
      <c r="A9" s="32" t="str">
        <f>A3</f>
        <v>Ikabo GmbH</v>
      </c>
      <c r="B9" s="71">
        <f>B3*$E$1</f>
        <v>37456.76</v>
      </c>
      <c r="C9" s="71">
        <f>C3*$E$1</f>
        <v>41389.480000000003</v>
      </c>
      <c r="D9" s="72">
        <f>C9/B9-1</f>
        <v>0.10499359795134455</v>
      </c>
      <c r="E9" s="71">
        <f>D3*E$1</f>
        <v>28919.88</v>
      </c>
      <c r="F9" s="72">
        <f>E9/C9-1</f>
        <v>-0.30127462340672073</v>
      </c>
    </row>
    <row r="10" spans="1:6">
      <c r="A10" s="32" t="str">
        <f t="shared" ref="A10:A11" si="0">A4</f>
        <v>Elke Jung</v>
      </c>
      <c r="B10" s="71">
        <f t="shared" ref="B10:C10" si="1">B4*$E$1</f>
        <v>28116.55</v>
      </c>
      <c r="C10" s="71">
        <f t="shared" si="1"/>
        <v>29423.46</v>
      </c>
      <c r="D10" s="72">
        <f t="shared" ref="D10:D11" si="2">C10/B10-1</f>
        <v>4.6481876332622685E-2</v>
      </c>
      <c r="E10" s="71">
        <f t="shared" ref="E10:E11" si="3">D4*E$1</f>
        <v>28104.560000000001</v>
      </c>
      <c r="F10" s="72">
        <f t="shared" ref="F10:F11" si="4">E10/C10-1</f>
        <v>-4.4824775876120548E-2</v>
      </c>
    </row>
    <row r="11" spans="1:6">
      <c r="A11" s="32" t="str">
        <f t="shared" si="0"/>
        <v>Josef Huber KG</v>
      </c>
      <c r="B11" s="71">
        <f t="shared" ref="B11:C11" si="5">B5*$E$1</f>
        <v>33152.35</v>
      </c>
      <c r="C11" s="71">
        <f t="shared" si="5"/>
        <v>28128.54</v>
      </c>
      <c r="D11" s="72">
        <f t="shared" si="2"/>
        <v>-0.15153707052441223</v>
      </c>
      <c r="E11" s="71">
        <f t="shared" si="3"/>
        <v>37684.57</v>
      </c>
      <c r="F11" s="72">
        <f t="shared" si="4"/>
        <v>0.33972719522591643</v>
      </c>
    </row>
    <row r="12" spans="1:6">
      <c r="A12" s="50" t="s">
        <v>47</v>
      </c>
      <c r="B12" s="50" t="s">
        <v>41</v>
      </c>
      <c r="C12" s="50"/>
      <c r="D12" s="52" t="s">
        <v>49</v>
      </c>
      <c r="E12" s="50" t="s">
        <v>50</v>
      </c>
      <c r="F12" s="30"/>
    </row>
    <row r="13" spans="1:6">
      <c r="A13" s="50"/>
      <c r="B13" s="26" t="s">
        <v>42</v>
      </c>
      <c r="C13" s="26" t="s">
        <v>43</v>
      </c>
      <c r="D13" s="50"/>
      <c r="E13" s="50"/>
      <c r="F13" s="30"/>
    </row>
    <row r="14" spans="1:6">
      <c r="A14" s="32" t="str">
        <f>A9</f>
        <v>Ikabo GmbH</v>
      </c>
      <c r="B14" s="32">
        <f>B3+C3+D3</f>
        <v>8988</v>
      </c>
      <c r="C14" s="71">
        <f>B14*E$1</f>
        <v>107766.12</v>
      </c>
      <c r="D14" s="73">
        <f>E3</f>
        <v>2.5000000000000001E-2</v>
      </c>
      <c r="E14" s="71">
        <f>C14*D14</f>
        <v>2694.1530000000002</v>
      </c>
      <c r="F14" s="30"/>
    </row>
    <row r="15" spans="1:6">
      <c r="A15" s="32" t="str">
        <f t="shared" ref="A15:A16" si="6">A10</f>
        <v>Elke Jung</v>
      </c>
      <c r="B15" s="32">
        <f t="shared" ref="B15:B16" si="7">B4+C4+D4</f>
        <v>7143</v>
      </c>
      <c r="C15" s="71">
        <f t="shared" ref="C15:C16" si="8">B15*E$1</f>
        <v>85644.57</v>
      </c>
      <c r="D15" s="73">
        <f t="shared" ref="D15:D16" si="9">E4</f>
        <v>4.1000000000000002E-2</v>
      </c>
      <c r="E15" s="71">
        <f t="shared" ref="E15:E16" si="10">C15*D15</f>
        <v>3511.4273700000003</v>
      </c>
      <c r="F15" s="30"/>
    </row>
    <row r="16" spans="1:6">
      <c r="A16" s="32" t="str">
        <f t="shared" si="6"/>
        <v>Josef Huber KG</v>
      </c>
      <c r="B16" s="32">
        <f t="shared" si="7"/>
        <v>8254</v>
      </c>
      <c r="C16" s="71">
        <f t="shared" si="8"/>
        <v>98965.46</v>
      </c>
      <c r="D16" s="73">
        <f t="shared" si="9"/>
        <v>2.7E-2</v>
      </c>
      <c r="E16" s="71">
        <f t="shared" si="10"/>
        <v>2672.0674200000003</v>
      </c>
      <c r="F16" s="30"/>
    </row>
  </sheetData>
  <mergeCells count="6">
    <mergeCell ref="E12:E13"/>
    <mergeCell ref="A1:B1"/>
    <mergeCell ref="A7:B7"/>
    <mergeCell ref="A12:A13"/>
    <mergeCell ref="B12:C12"/>
    <mergeCell ref="D12:D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Situation 1</vt:lpstr>
      <vt:lpstr>Situation 2</vt:lpstr>
      <vt:lpstr>Situation 3</vt:lpstr>
      <vt:lpstr>Situation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Kuhn</dc:creator>
  <cp:lastModifiedBy>Claus-Dieter Kuhn</cp:lastModifiedBy>
  <dcterms:created xsi:type="dcterms:W3CDTF">2013-07-03T16:02:44Z</dcterms:created>
  <dcterms:modified xsi:type="dcterms:W3CDTF">2019-09-02T07:42:46Z</dcterms:modified>
</cp:coreProperties>
</file>